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1" i="1" l="1"/>
  <c r="C73" i="1"/>
  <c r="C71" i="1"/>
  <c r="C68" i="1"/>
  <c r="H45" i="1"/>
  <c r="H22" i="1"/>
  <c r="H20" i="1"/>
  <c r="H28" i="1"/>
  <c r="H32" i="1" l="1"/>
  <c r="H24" i="1"/>
  <c r="H57" i="1"/>
  <c r="H36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<sst xmlns="http://schemas.openxmlformats.org/spreadsheetml/2006/main" count="91" uniqueCount="61">
  <si>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</si>
  <si>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</si>
  <si>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</si>
  <si>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</si>
  <si>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</si>
  <si>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</si>
  <si>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</si>
  <si>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</si>
  <si>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</si>
  <si>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</si>
  <si>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</si>
  <si>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</si>
  <si>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</si>
  <si>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</si>
  <si>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</si>
  <si>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</si>
  <si>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</si>
  <si>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</si>
  <si>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</si>
  <si>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</si>
  <si>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</si>
  <si>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</si>
  <si>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</si>
  <si>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</si>
  <si>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</si>
  <si>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</si>
  <si>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</si>
  <si>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</si>
  <si>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</si>
  <si>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05.02.2024.godine Dom zdravlja Požarevac je izvršio plaćanje prema dobavljačima: </t>
  </si>
  <si>
    <t>Primljena i neutrošena participacija od 05.02.2024</t>
  </si>
  <si>
    <t>Dana: 05.02.2024</t>
  </si>
  <si>
    <t>Farmalogist</t>
  </si>
  <si>
    <t>Sopharma</t>
  </si>
  <si>
    <t>Vega</t>
  </si>
  <si>
    <t>Phoenix Pharma</t>
  </si>
  <si>
    <t>Vicor</t>
  </si>
  <si>
    <t>Teamedical</t>
  </si>
  <si>
    <t>Lavija</t>
  </si>
  <si>
    <t>AD EPS TE-KO Kostolac</t>
  </si>
  <si>
    <t>Toplifikacija</t>
  </si>
  <si>
    <t>Nis ad</t>
  </si>
  <si>
    <t>230726461</t>
  </si>
  <si>
    <t>1103851762</t>
  </si>
  <si>
    <t>1118217/23</t>
  </si>
  <si>
    <t>670047223</t>
  </si>
  <si>
    <t>678491223</t>
  </si>
  <si>
    <t>R23-12083</t>
  </si>
  <si>
    <t>2002-07003035-23</t>
  </si>
  <si>
    <t>1239/2023</t>
  </si>
  <si>
    <t>TEKO50689/1/2023/501</t>
  </si>
  <si>
    <t>OG2/2023-5556</t>
  </si>
  <si>
    <t>OG2/2023-5557</t>
  </si>
  <si>
    <t>9005364938</t>
  </si>
  <si>
    <t>9005374463</t>
  </si>
  <si>
    <t>9005387291</t>
  </si>
  <si>
    <t>9005391379</t>
  </si>
  <si>
    <t>UKUPNO LEKOVI-DIREKTNA PLAĆANJA</t>
  </si>
  <si>
    <t>UKUPNO REAGENSI-DIREKTNA PLAĆANJA</t>
  </si>
  <si>
    <t>UKUPNO SANITETSKI MATERIJAL-PO TREBOVANJU</t>
  </si>
  <si>
    <t>UKUPNO ENERGENTI-PO TREBOVANJU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</si>
</sst>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7" formatCode="#,##0.00;[Red]#,##0.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60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7" fillId="0" borderId="1" xfId="2" applyBorder="1"/>
    <xf numFmtId="167" fontId="7" fillId="0" borderId="1" xfId="2" applyNumberFormat="1" applyFont="1" applyFill="1" applyBorder="1"/>
    <xf numFmtId="49" fontId="7" fillId="0" borderId="1" xfId="2" applyNumberFormat="1" applyBorder="1"/>
    <xf numFmtId="167" fontId="9" fillId="0" borderId="1" xfId="2" applyNumberFormat="1" applyFont="1" applyFill="1" applyBorder="1"/>
    <xf numFmtId="49" fontId="8" fillId="0" borderId="1" xfId="2" applyNumberFormat="1" applyFont="1" applyBorder="1"/>
    <xf numFmtId="0" fontId="9" fillId="0" borderId="1" xfId="2" applyFont="1" applyBorder="1" applyAlignment="1">
      <alignment horizontal="center"/>
    </xf>
    <xf numFmtId="0" fontId="10" fillId="0" borderId="1" xfId="2" applyFont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1"/>
  <sheetViews>
    <sheetView tabSelected="1" topLeftCell="B46" zoomScaleNormal="100" workbookViewId="0">
      <selection activeCell="G74" sqref="G74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31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3"/>
      <c r="L9" s="23"/>
      <c r="M9" s="23"/>
      <c r="N9" s="23"/>
      <c r="O9" s="23"/>
    </row>
    <row r="10" spans="2:15" x14ac:dyDescent="0.25">
      <c r="C10" s="14"/>
      <c r="D10" s="14"/>
      <c r="E10" s="14"/>
      <c r="F10" s="14"/>
      <c r="G10" s="14"/>
      <c r="I10" s="9"/>
      <c r="J10" s="9"/>
      <c r="K10" s="23"/>
      <c r="L10" s="23"/>
      <c r="M10" s="23"/>
      <c r="N10" s="23"/>
      <c r="O10" s="23"/>
    </row>
    <row r="11" spans="2:15" x14ac:dyDescent="0.25">
      <c r="B11" s="44" t="s">
        <v>4</v>
      </c>
      <c r="C11" s="45"/>
      <c r="D11" s="45"/>
      <c r="E11" s="45"/>
      <c r="F11" s="46"/>
      <c r="G11" s="25" t="s">
        <v>5</v>
      </c>
      <c r="H11" s="25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5">
        <v>45327</v>
      </c>
      <c r="H12" s="12">
        <v>4177047.23</v>
      </c>
      <c r="I12" s="9"/>
      <c r="J12" s="9"/>
      <c r="K12" s="23"/>
      <c r="L12" s="23"/>
      <c r="M12" s="23"/>
      <c r="N12" s="23"/>
      <c r="O12" s="23"/>
    </row>
    <row r="13" spans="2:15" x14ac:dyDescent="0.25">
      <c r="B13" s="41" t="s">
        <v>8</v>
      </c>
      <c r="C13" s="41"/>
      <c r="D13" s="41"/>
      <c r="E13" s="41"/>
      <c r="F13" s="41"/>
      <c r="G13" s="16">
        <v>45327</v>
      </c>
      <c r="H13" s="1">
        <f>H14+H29-H37-H50</f>
        <v>4069195.92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7">
        <v>45327</v>
      </c>
      <c r="H14" s="2">
        <f>SUM(H15:H28)</f>
        <v>7847937.5499999998</v>
      </c>
      <c r="I14" s="24"/>
      <c r="J14" s="9"/>
      <c r="K14" s="23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v>0</v>
      </c>
      <c r="I15" s="26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0</v>
      </c>
      <c r="I16" s="26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6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v>1735350</v>
      </c>
      <c r="I18" s="26"/>
      <c r="J18" s="9"/>
      <c r="K18" s="6"/>
      <c r="L18" s="6"/>
    </row>
    <row r="19" spans="2:13" x14ac:dyDescent="0.25">
      <c r="B19" s="28" t="s">
        <v>14</v>
      </c>
      <c r="C19" s="29"/>
      <c r="D19" s="29"/>
      <c r="E19" s="29"/>
      <c r="F19" s="30"/>
      <c r="G19" s="18"/>
      <c r="H19" s="8">
        <v>0</v>
      </c>
      <c r="I19" s="26"/>
      <c r="J19" s="9"/>
      <c r="K19" s="6"/>
      <c r="L19" s="6"/>
    </row>
    <row r="20" spans="2:13" x14ac:dyDescent="0.25">
      <c r="B20" s="28" t="s">
        <v>15</v>
      </c>
      <c r="C20" s="29"/>
      <c r="D20" s="29"/>
      <c r="E20" s="29"/>
      <c r="F20" s="30"/>
      <c r="G20" s="18"/>
      <c r="H20" s="8">
        <f>405595.85</f>
        <v>405595.85</v>
      </c>
      <c r="I20" s="26"/>
      <c r="J20" s="9"/>
    </row>
    <row r="21" spans="2:13" x14ac:dyDescent="0.25">
      <c r="B21" s="28" t="s">
        <v>16</v>
      </c>
      <c r="C21" s="29"/>
      <c r="D21" s="29"/>
      <c r="E21" s="29"/>
      <c r="F21" s="30"/>
      <c r="G21" s="18"/>
      <c r="H21" s="8">
        <v>0</v>
      </c>
      <c r="I21" s="26"/>
      <c r="J21" s="9"/>
    </row>
    <row r="22" spans="2:13" x14ac:dyDescent="0.25">
      <c r="B22" s="28" t="s">
        <v>17</v>
      </c>
      <c r="C22" s="29"/>
      <c r="D22" s="29"/>
      <c r="E22" s="29"/>
      <c r="F22" s="30"/>
      <c r="G22" s="18"/>
      <c r="H22" s="22">
        <f>11340+1754268</f>
        <v>1765608</v>
      </c>
      <c r="I22" s="26"/>
      <c r="J22" s="9"/>
      <c r="K22" s="6"/>
    </row>
    <row r="23" spans="2:13" x14ac:dyDescent="0.25">
      <c r="B23" s="28" t="s">
        <v>18</v>
      </c>
      <c r="C23" s="29"/>
      <c r="D23" s="29"/>
      <c r="E23" s="29"/>
      <c r="F23" s="30"/>
      <c r="G23" s="18"/>
      <c r="H23" s="8">
        <v>1984470.15</v>
      </c>
      <c r="I23" s="26"/>
      <c r="J23" s="9"/>
      <c r="K23" s="6"/>
    </row>
    <row r="24" spans="2:13" x14ac:dyDescent="0.25">
      <c r="B24" s="28" t="s">
        <v>19</v>
      </c>
      <c r="C24" s="29"/>
      <c r="D24" s="29"/>
      <c r="E24" s="29"/>
      <c r="F24" s="30"/>
      <c r="G24" s="18"/>
      <c r="H24" s="8">
        <f>4465000-3955295.32+1317416.67</f>
        <v>1827121.35</v>
      </c>
      <c r="I24" s="26"/>
      <c r="J24" s="9"/>
      <c r="K24" s="9"/>
      <c r="L24" s="6"/>
      <c r="M24" s="6"/>
    </row>
    <row r="25" spans="2:13" x14ac:dyDescent="0.25">
      <c r="B25" s="28" t="s">
        <v>20</v>
      </c>
      <c r="C25" s="29"/>
      <c r="D25" s="29"/>
      <c r="E25" s="29"/>
      <c r="F25" s="30"/>
      <c r="G25" s="18"/>
      <c r="H25" s="8">
        <v>0</v>
      </c>
      <c r="I25" s="26"/>
      <c r="J25" s="9"/>
      <c r="K25" s="9"/>
      <c r="L25" s="6"/>
    </row>
    <row r="26" spans="2:13" x14ac:dyDescent="0.25">
      <c r="B26" s="28" t="s">
        <v>21</v>
      </c>
      <c r="C26" s="29"/>
      <c r="D26" s="29"/>
      <c r="E26" s="29"/>
      <c r="F26" s="30"/>
      <c r="G26" s="18"/>
      <c r="H26" s="8">
        <v>0</v>
      </c>
      <c r="I26" s="26"/>
      <c r="J26" s="9"/>
      <c r="K26" s="6"/>
    </row>
    <row r="27" spans="2:13" x14ac:dyDescent="0.25">
      <c r="B27" s="28" t="s">
        <v>22</v>
      </c>
      <c r="C27" s="29"/>
      <c r="D27" s="29"/>
      <c r="E27" s="29"/>
      <c r="F27" s="30"/>
      <c r="G27" s="18"/>
      <c r="H27" s="8">
        <v>0</v>
      </c>
      <c r="I27" s="26"/>
      <c r="J27" s="9"/>
      <c r="K27" s="6"/>
      <c r="L27" s="6"/>
    </row>
    <row r="28" spans="2:13" x14ac:dyDescent="0.25">
      <c r="B28" s="28" t="s">
        <v>30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</f>
        <v>129792.20000000016</v>
      </c>
      <c r="I28" s="26"/>
      <c r="J28" s="9"/>
      <c r="K28" s="6"/>
      <c r="L28" s="6"/>
    </row>
    <row r="29" spans="2:13" x14ac:dyDescent="0.25">
      <c r="B29" s="50" t="s">
        <v>23</v>
      </c>
      <c r="C29" s="51"/>
      <c r="D29" s="51"/>
      <c r="E29" s="51"/>
      <c r="F29" s="52"/>
      <c r="G29" s="17">
        <v>45327</v>
      </c>
      <c r="H29" s="2">
        <f>H30+H31+H32+H33+H35+H36+H34</f>
        <v>376932.37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0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v>220299.99</v>
      </c>
      <c r="I31" s="9"/>
      <c r="J31" s="9"/>
      <c r="K31" s="6"/>
    </row>
    <row r="32" spans="2:13" x14ac:dyDescent="0.25">
      <c r="B32" s="28" t="s">
        <v>19</v>
      </c>
      <c r="C32" s="29"/>
      <c r="D32" s="29"/>
      <c r="E32" s="29"/>
      <c r="F32" s="30"/>
      <c r="G32" s="19"/>
      <c r="H32" s="8">
        <f>600000-532311.62+74250</f>
        <v>141938.38</v>
      </c>
      <c r="I32" s="9"/>
      <c r="J32" s="9"/>
      <c r="K32" s="6"/>
      <c r="L32" s="6"/>
      <c r="M32" s="6"/>
    </row>
    <row r="33" spans="2:12" x14ac:dyDescent="0.25">
      <c r="B33" s="28" t="s">
        <v>21</v>
      </c>
      <c r="C33" s="29"/>
      <c r="D33" s="29"/>
      <c r="E33" s="29"/>
      <c r="F33" s="30"/>
      <c r="G33" s="19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22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2" x14ac:dyDescent="0.25">
      <c r="B36" s="28" t="s">
        <v>30</v>
      </c>
      <c r="C36" s="29"/>
      <c r="D36" s="29"/>
      <c r="E36" s="29"/>
      <c r="F36" s="30"/>
      <c r="G36" s="19"/>
      <c r="H36" s="8">
        <f>3518+5588+5588</f>
        <v>14694</v>
      </c>
      <c r="I36" s="9"/>
      <c r="J36" s="9"/>
    </row>
    <row r="37" spans="2:12" x14ac:dyDescent="0.25">
      <c r="B37" s="31" t="s">
        <v>24</v>
      </c>
      <c r="C37" s="32"/>
      <c r="D37" s="32"/>
      <c r="E37" s="32"/>
      <c r="F37" s="33"/>
      <c r="G37" s="20">
        <v>45327</v>
      </c>
      <c r="H37" s="3">
        <f>SUM(H38:H49)</f>
        <v>4155674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0</v>
      </c>
      <c r="I41" s="9"/>
      <c r="J41" s="24"/>
      <c r="K41" s="6"/>
      <c r="L41" s="6"/>
    </row>
    <row r="42" spans="2:12" x14ac:dyDescent="0.25">
      <c r="B42" s="28" t="s">
        <v>14</v>
      </c>
      <c r="C42" s="29"/>
      <c r="D42" s="29"/>
      <c r="E42" s="29"/>
      <c r="F42" s="30"/>
      <c r="G42" s="18"/>
      <c r="H42" s="10">
        <v>0</v>
      </c>
      <c r="I42" s="9"/>
      <c r="J42" s="9"/>
      <c r="L42" s="6"/>
    </row>
    <row r="43" spans="2:12" x14ac:dyDescent="0.25">
      <c r="B43" s="28" t="s">
        <v>15</v>
      </c>
      <c r="C43" s="29"/>
      <c r="D43" s="29"/>
      <c r="E43" s="29"/>
      <c r="F43" s="30"/>
      <c r="G43" s="18"/>
      <c r="H43" s="8">
        <v>405595.85</v>
      </c>
      <c r="I43" s="9"/>
      <c r="J43" s="9"/>
    </row>
    <row r="44" spans="2:12" x14ac:dyDescent="0.25">
      <c r="B44" s="28" t="s">
        <v>16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17</v>
      </c>
      <c r="C45" s="29"/>
      <c r="D45" s="29"/>
      <c r="E45" s="29"/>
      <c r="F45" s="30"/>
      <c r="G45" s="18"/>
      <c r="H45" s="8">
        <f>1754268+11340</f>
        <v>1765608</v>
      </c>
      <c r="I45" s="9"/>
      <c r="J45" s="9"/>
    </row>
    <row r="46" spans="2:12" x14ac:dyDescent="0.25">
      <c r="B46" s="28" t="s">
        <v>18</v>
      </c>
      <c r="C46" s="29"/>
      <c r="D46" s="29"/>
      <c r="E46" s="29"/>
      <c r="F46" s="30"/>
      <c r="G46" s="18"/>
      <c r="H46" s="8">
        <v>1984470.15</v>
      </c>
      <c r="I46" s="9"/>
      <c r="J46" s="9"/>
    </row>
    <row r="47" spans="2:12" x14ac:dyDescent="0.25">
      <c r="B47" s="28" t="s">
        <v>19</v>
      </c>
      <c r="C47" s="29"/>
      <c r="D47" s="29"/>
      <c r="E47" s="29"/>
      <c r="F47" s="30"/>
      <c r="G47" s="18"/>
      <c r="H47" s="8">
        <v>0</v>
      </c>
      <c r="I47" s="9"/>
      <c r="J47" s="9"/>
    </row>
    <row r="48" spans="2:12" x14ac:dyDescent="0.25">
      <c r="B48" s="28" t="s">
        <v>21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22</v>
      </c>
      <c r="C49" s="29"/>
      <c r="D49" s="29"/>
      <c r="E49" s="29"/>
      <c r="F49" s="30"/>
      <c r="G49" s="18"/>
      <c r="H49" s="8">
        <v>0</v>
      </c>
      <c r="I49" s="9"/>
      <c r="J49" s="9"/>
      <c r="K49" s="6"/>
    </row>
    <row r="50" spans="2:12" x14ac:dyDescent="0.25">
      <c r="B50" s="31" t="s">
        <v>25</v>
      </c>
      <c r="C50" s="32"/>
      <c r="D50" s="32"/>
      <c r="E50" s="32"/>
      <c r="F50" s="33"/>
      <c r="G50" s="20">
        <v>45327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0</v>
      </c>
      <c r="I52" s="9"/>
      <c r="J52" s="24"/>
      <c r="K52" s="6"/>
    </row>
    <row r="53" spans="2:12" x14ac:dyDescent="0.25">
      <c r="B53" s="28" t="s">
        <v>19</v>
      </c>
      <c r="C53" s="29"/>
      <c r="D53" s="29"/>
      <c r="E53" s="29"/>
      <c r="F53" s="30"/>
      <c r="G53" s="19"/>
      <c r="H53" s="8">
        <v>0</v>
      </c>
      <c r="I53" s="9"/>
      <c r="J53" s="9"/>
    </row>
    <row r="54" spans="2:12" x14ac:dyDescent="0.25">
      <c r="B54" s="28" t="s">
        <v>21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22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37" t="s">
        <v>26</v>
      </c>
      <c r="C57" s="38"/>
      <c r="D57" s="38"/>
      <c r="E57" s="38"/>
      <c r="F57" s="39"/>
      <c r="G57" s="21">
        <v>45327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</f>
        <v>107851.31000000052</v>
      </c>
      <c r="I57" s="9"/>
      <c r="K57" s="6"/>
      <c r="L57" s="6"/>
    </row>
    <row r="58" spans="2:12" x14ac:dyDescent="0.25">
      <c r="B58" s="28" t="s">
        <v>27</v>
      </c>
      <c r="C58" s="29"/>
      <c r="D58" s="29"/>
      <c r="E58" s="29"/>
      <c r="F58" s="30"/>
      <c r="G58" s="19"/>
      <c r="H58" s="1">
        <v>0</v>
      </c>
      <c r="I58" s="9"/>
      <c r="J58" s="9"/>
      <c r="L58" s="6"/>
    </row>
    <row r="59" spans="2:12" x14ac:dyDescent="0.25">
      <c r="B59" s="34" t="s">
        <v>28</v>
      </c>
      <c r="C59" s="35"/>
      <c r="D59" s="35"/>
      <c r="E59" s="35"/>
      <c r="F59" s="36"/>
      <c r="G59" s="19"/>
      <c r="H59" s="5">
        <f>H14+H29-H37-H50+H57-H58</f>
        <v>4177047.2300000004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7" t="s">
        <v>29</v>
      </c>
      <c r="C61" s="27"/>
      <c r="D61" s="27"/>
      <c r="E61" s="13"/>
      <c r="F61" s="13"/>
      <c r="G61" s="7"/>
      <c r="H61" s="11"/>
      <c r="I61" s="9"/>
      <c r="J61" s="9"/>
      <c r="K61" s="6"/>
    </row>
    <row r="63" spans="2:12" x14ac:dyDescent="0.25">
      <c r="B63" s="53" t="s">
        <v>32</v>
      </c>
      <c r="C63" s="54">
        <v>47242.8</v>
      </c>
      <c r="D63" s="55" t="s">
        <v>42</v>
      </c>
    </row>
    <row r="64" spans="2:12" x14ac:dyDescent="0.25">
      <c r="B64" s="53" t="s">
        <v>33</v>
      </c>
      <c r="C64" s="54">
        <v>81430.8</v>
      </c>
      <c r="D64" s="55" t="s">
        <v>43</v>
      </c>
    </row>
    <row r="65" spans="2:4" x14ac:dyDescent="0.25">
      <c r="B65" s="53" t="s">
        <v>34</v>
      </c>
      <c r="C65" s="54">
        <v>194453.6</v>
      </c>
      <c r="D65" s="55" t="s">
        <v>44</v>
      </c>
    </row>
    <row r="66" spans="2:4" x14ac:dyDescent="0.25">
      <c r="B66" s="53" t="s">
        <v>35</v>
      </c>
      <c r="C66" s="54">
        <v>77286</v>
      </c>
      <c r="D66" s="55" t="s">
        <v>45</v>
      </c>
    </row>
    <row r="67" spans="2:4" x14ac:dyDescent="0.25">
      <c r="B67" s="53" t="s">
        <v>35</v>
      </c>
      <c r="C67" s="54">
        <v>5182.6499999999996</v>
      </c>
      <c r="D67" s="55" t="s">
        <v>46</v>
      </c>
    </row>
    <row r="68" spans="2:4" x14ac:dyDescent="0.25">
      <c r="B68" s="58" t="s">
        <v>57</v>
      </c>
      <c r="C68" s="56">
        <f>SUM(C63:C67)</f>
        <v>405595.85000000003</v>
      </c>
      <c r="D68" s="55"/>
    </row>
    <row r="69" spans="2:4" x14ac:dyDescent="0.25">
      <c r="B69" s="53" t="s">
        <v>36</v>
      </c>
      <c r="C69" s="54">
        <v>252540</v>
      </c>
      <c r="D69" s="55" t="s">
        <v>47</v>
      </c>
    </row>
    <row r="70" spans="2:4" x14ac:dyDescent="0.25">
      <c r="B70" s="53" t="s">
        <v>37</v>
      </c>
      <c r="C70" s="54">
        <v>1501728</v>
      </c>
      <c r="D70" s="55" t="s">
        <v>48</v>
      </c>
    </row>
    <row r="71" spans="2:4" x14ac:dyDescent="0.25">
      <c r="B71" s="58" t="s">
        <v>58</v>
      </c>
      <c r="C71" s="56">
        <f>SUM(C69:C70)</f>
        <v>1754268</v>
      </c>
      <c r="D71" s="55"/>
    </row>
    <row r="72" spans="2:4" x14ac:dyDescent="0.25">
      <c r="B72" s="53" t="s">
        <v>38</v>
      </c>
      <c r="C72" s="54">
        <v>11340</v>
      </c>
      <c r="D72" s="55" t="s">
        <v>49</v>
      </c>
    </row>
    <row r="73" spans="2:4" x14ac:dyDescent="0.25">
      <c r="B73" s="59" t="s">
        <v>59</v>
      </c>
      <c r="C73" s="56">
        <f>SUM(C72)</f>
        <v>11340</v>
      </c>
      <c r="D73" s="55"/>
    </row>
    <row r="74" spans="2:4" x14ac:dyDescent="0.25">
      <c r="B74" s="53" t="s">
        <v>39</v>
      </c>
      <c r="C74" s="54">
        <v>28795.17</v>
      </c>
      <c r="D74" s="55" t="s">
        <v>50</v>
      </c>
    </row>
    <row r="75" spans="2:4" x14ac:dyDescent="0.25">
      <c r="B75" s="53" t="s">
        <v>40</v>
      </c>
      <c r="C75" s="54">
        <v>330376.65999999997</v>
      </c>
      <c r="D75" s="55" t="s">
        <v>51</v>
      </c>
    </row>
    <row r="76" spans="2:4" x14ac:dyDescent="0.25">
      <c r="B76" s="53" t="s">
        <v>40</v>
      </c>
      <c r="C76" s="54">
        <v>168033.26</v>
      </c>
      <c r="D76" s="55" t="s">
        <v>52</v>
      </c>
    </row>
    <row r="77" spans="2:4" x14ac:dyDescent="0.25">
      <c r="B77" s="53" t="s">
        <v>41</v>
      </c>
      <c r="C77" s="54">
        <v>661484.27</v>
      </c>
      <c r="D77" s="55" t="s">
        <v>53</v>
      </c>
    </row>
    <row r="78" spans="2:4" x14ac:dyDescent="0.25">
      <c r="B78" s="53" t="s">
        <v>41</v>
      </c>
      <c r="C78" s="54">
        <v>28352.63</v>
      </c>
      <c r="D78" s="55" t="s">
        <v>54</v>
      </c>
    </row>
    <row r="79" spans="2:4" x14ac:dyDescent="0.25">
      <c r="B79" s="53" t="s">
        <v>41</v>
      </c>
      <c r="C79" s="54">
        <v>740020.72</v>
      </c>
      <c r="D79" s="55" t="s">
        <v>55</v>
      </c>
    </row>
    <row r="80" spans="2:4" x14ac:dyDescent="0.25">
      <c r="B80" s="53" t="s">
        <v>41</v>
      </c>
      <c r="C80" s="54">
        <v>27407.439999999999</v>
      </c>
      <c r="D80" s="55" t="s">
        <v>56</v>
      </c>
    </row>
    <row r="81" spans="2:4" x14ac:dyDescent="0.25">
      <c r="B81" s="58" t="s">
        <v>60</v>
      </c>
      <c r="C81" s="56">
        <f>SUM(C74:C80)</f>
        <v>1984470.1499999997</v>
      </c>
      <c r="D81" s="57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Mara</cp:lastModifiedBy>
  <cp:revision/>
  <cp:lastPrinted>2021-11-18T07:15:58Z</cp:lastPrinted>
  <dcterms:created xsi:type="dcterms:W3CDTF">2018-11-15T09:32:50Z</dcterms:created>
  <dcterms:modified xsi:type="dcterms:W3CDTF">2024-02-06T12:29:34Z</dcterms:modified>
  <cp:category/>
  <cp:contentStatus/>
</cp:coreProperties>
</file>